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I15" i="1"/>
  <c r="I14"/>
  <c r="I13"/>
  <c r="I12"/>
  <c r="I11"/>
  <c r="I10"/>
  <c r="I8"/>
  <c r="I9"/>
  <c r="I7"/>
  <c r="M6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<sst xmlns="http://schemas.openxmlformats.org/spreadsheetml/2006/main" count="18" uniqueCount="18">
  <si>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</si>
  <si>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</si>
  <si>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</si>
  <si>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</si>
  <si>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</si>
  <si>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</si>
  <si>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</si>
  <si>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</si>
  <si>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</si>
  <si>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</si>
  <si>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</si>
  <si>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</si>
  <si>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</si>
  <si>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</si>
  <si>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</si>
  <si>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</si>
  <si>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098-161-36-92 Єлизавета Володимирівна</t>
  </si>
  <si>
    <t xml:space="preserve">                                                щодо фінансових надходжень і витрат закладу загального фонду 2020 року (ДЮСШ)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</si>
</sst>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3" fillId="0" borderId="0" xfId="0" applyFont="1"/>
    <xf numFmtId="2" fontId="2" fillId="2" borderId="1" xfId="0" applyNumberFormat="1" applyFont="1" applyFill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C1" zoomScaleNormal="100" workbookViewId="0">
      <selection activeCell="K19" sqref="K19"/>
    </sheetView>
  </sheetViews>
  <sheetFormatPr defaultRowHeight="21"/>
  <cols>
    <col min="1" max="1" width="16.5703125" style="8" customWidth="1"/>
    <col min="2" max="2" width="15.85546875" style="8" customWidth="1"/>
    <col min="3" max="3" width="17" style="8" customWidth="1"/>
    <col min="4" max="4" width="16.7109375" style="8" customWidth="1"/>
    <col min="5" max="5" width="14.28515625" style="8" customWidth="1"/>
    <col min="6" max="6" width="15.28515625" style="8" customWidth="1"/>
    <col min="7" max="7" width="16.140625" style="8" customWidth="1"/>
    <col min="8" max="8" width="15.140625" style="8" customWidth="1"/>
    <col min="9" max="9" width="16.42578125" style="8" customWidth="1"/>
    <col min="10" max="10" width="14.42578125" style="8" customWidth="1"/>
    <col min="11" max="11" width="16.140625" style="8" customWidth="1"/>
    <col min="12" max="12" width="16" style="8" customWidth="1"/>
    <col min="13" max="13" width="19.8554687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0.25">
      <c r="A4" s="9" t="s">
        <v>3</v>
      </c>
      <c r="B4" s="9">
        <v>2111</v>
      </c>
      <c r="C4" s="9">
        <v>2120</v>
      </c>
      <c r="D4" s="9">
        <v>2210</v>
      </c>
      <c r="E4" s="9">
        <v>2220</v>
      </c>
      <c r="F4" s="9">
        <v>2240</v>
      </c>
      <c r="G4" s="9">
        <v>2250</v>
      </c>
      <c r="H4" s="9">
        <v>2271</v>
      </c>
      <c r="I4" s="9">
        <v>2272</v>
      </c>
      <c r="J4" s="9">
        <v>2273</v>
      </c>
      <c r="K4" s="9">
        <v>2275</v>
      </c>
      <c r="L4" s="9">
        <v>2282</v>
      </c>
      <c r="M4" s="9" t="s">
        <v>0</v>
      </c>
    </row>
    <row r="5" spans="1:17" ht="20.25">
      <c r="A5" s="10" t="s">
        <v>4</v>
      </c>
      <c r="B5" s="11">
        <v>322271.86</v>
      </c>
      <c r="C5" s="11">
        <v>70899.81</v>
      </c>
      <c r="D5" s="11">
        <v>0</v>
      </c>
      <c r="E5" s="11">
        <v>0</v>
      </c>
      <c r="F5" s="11">
        <v>0</v>
      </c>
      <c r="G5" s="11">
        <v>18312</v>
      </c>
      <c r="H5" s="11">
        <v>0</v>
      </c>
      <c r="I5" s="11">
        <v>478.13</v>
      </c>
      <c r="J5" s="11">
        <v>0</v>
      </c>
      <c r="K5" s="11">
        <v>0</v>
      </c>
      <c r="L5" s="11">
        <v>0</v>
      </c>
      <c r="M5" s="12">
        <f t="shared" ref="M5:M16" si="0">SUM(B5:L5)</f>
        <v>411961.8</v>
      </c>
      <c r="N5"/>
      <c r="O5"/>
      <c r="P5"/>
      <c r="Q5"/>
    </row>
    <row r="6" spans="1:17" ht="20.25">
      <c r="A6" s="10" t="s">
        <v>5</v>
      </c>
      <c r="B6" s="11">
        <v>362868.22</v>
      </c>
      <c r="C6" s="11">
        <v>80176.31</v>
      </c>
      <c r="D6" s="11">
        <v>711</v>
      </c>
      <c r="E6" s="11">
        <v>0</v>
      </c>
      <c r="F6" s="11">
        <v>14906.42</v>
      </c>
      <c r="G6" s="11">
        <v>18399.25</v>
      </c>
      <c r="H6" s="11">
        <v>22039.72</v>
      </c>
      <c r="I6" s="11">
        <v>2099.0500000000002</v>
      </c>
      <c r="J6" s="11">
        <v>5245.39</v>
      </c>
      <c r="K6" s="11">
        <v>0</v>
      </c>
      <c r="L6" s="11">
        <v>0</v>
      </c>
      <c r="M6" s="12">
        <f t="shared" si="0"/>
        <v>506445.35999999993</v>
      </c>
      <c r="N6"/>
      <c r="O6"/>
      <c r="P6"/>
      <c r="Q6"/>
    </row>
    <row r="7" spans="1:17" ht="20.25">
      <c r="A7" s="10" t="s">
        <v>6</v>
      </c>
      <c r="B7" s="11">
        <v>354347.71</v>
      </c>
      <c r="C7" s="11">
        <v>78141.77</v>
      </c>
      <c r="D7" s="11">
        <v>14288.3</v>
      </c>
      <c r="E7" s="11">
        <v>0</v>
      </c>
      <c r="F7" s="11">
        <v>5028.3100000000004</v>
      </c>
      <c r="G7" s="11">
        <v>17439.3</v>
      </c>
      <c r="H7" s="11">
        <v>33069</v>
      </c>
      <c r="I7" s="11">
        <f>1679.46-74.19</f>
        <v>1605.27</v>
      </c>
      <c r="J7" s="11">
        <v>3216.33</v>
      </c>
      <c r="K7" s="11">
        <v>191.61</v>
      </c>
      <c r="L7" s="11">
        <v>2000</v>
      </c>
      <c r="M7" s="12">
        <f t="shared" si="0"/>
        <v>509327.60000000003</v>
      </c>
      <c r="N7"/>
      <c r="O7"/>
      <c r="P7"/>
      <c r="Q7"/>
    </row>
    <row r="8" spans="1:17" ht="20.25">
      <c r="A8" s="10" t="s">
        <v>7</v>
      </c>
      <c r="B8" s="11">
        <v>341018.99</v>
      </c>
      <c r="C8" s="11">
        <v>75369.2</v>
      </c>
      <c r="D8" s="11">
        <v>33131</v>
      </c>
      <c r="E8" s="11">
        <v>945</v>
      </c>
      <c r="F8" s="11">
        <v>0</v>
      </c>
      <c r="G8" s="11">
        <v>0</v>
      </c>
      <c r="H8" s="11">
        <v>19876.009999999998</v>
      </c>
      <c r="I8" s="11">
        <f>380.05-75.67-75.67</f>
        <v>228.70999999999998</v>
      </c>
      <c r="J8" s="11">
        <v>1658.55</v>
      </c>
      <c r="K8" s="11">
        <v>191.61</v>
      </c>
      <c r="L8" s="11">
        <v>0</v>
      </c>
      <c r="M8" s="12">
        <f t="shared" si="0"/>
        <v>472419.07</v>
      </c>
      <c r="N8"/>
      <c r="O8"/>
      <c r="P8"/>
      <c r="Q8"/>
    </row>
    <row r="9" spans="1:17" ht="20.25">
      <c r="A9" s="10" t="s">
        <v>8</v>
      </c>
      <c r="B9" s="11">
        <v>371609.36</v>
      </c>
      <c r="C9" s="11">
        <v>81754.06</v>
      </c>
      <c r="D9" s="11">
        <v>4900</v>
      </c>
      <c r="E9" s="11">
        <v>0</v>
      </c>
      <c r="F9" s="11">
        <v>432.2</v>
      </c>
      <c r="G9" s="11">
        <v>0</v>
      </c>
      <c r="H9" s="11">
        <v>5528.07</v>
      </c>
      <c r="I9" s="11">
        <f>70.87</f>
        <v>70.87</v>
      </c>
      <c r="J9" s="11">
        <v>593.27</v>
      </c>
      <c r="K9" s="11">
        <v>191.61</v>
      </c>
      <c r="L9" s="11">
        <v>0</v>
      </c>
      <c r="M9" s="12">
        <f t="shared" si="0"/>
        <v>465079.44</v>
      </c>
      <c r="N9"/>
      <c r="O9"/>
      <c r="P9"/>
      <c r="Q9"/>
    </row>
    <row r="10" spans="1:17" ht="20.25">
      <c r="A10" s="10" t="s">
        <v>9</v>
      </c>
      <c r="B10" s="11">
        <v>491852.82</v>
      </c>
      <c r="C10" s="11">
        <v>108207.62</v>
      </c>
      <c r="D10" s="11">
        <v>0</v>
      </c>
      <c r="E10" s="11">
        <v>5392.52</v>
      </c>
      <c r="F10" s="11">
        <v>274.88</v>
      </c>
      <c r="G10" s="11">
        <v>0</v>
      </c>
      <c r="H10" s="11">
        <v>0</v>
      </c>
      <c r="I10" s="11">
        <f>134.31-75.67</f>
        <v>58.64</v>
      </c>
      <c r="J10" s="11">
        <v>421.03</v>
      </c>
      <c r="K10" s="11">
        <v>191.61</v>
      </c>
      <c r="L10" s="11">
        <v>0</v>
      </c>
      <c r="M10" s="12">
        <f t="shared" si="0"/>
        <v>606399.12</v>
      </c>
      <c r="N10"/>
      <c r="O10"/>
      <c r="P10"/>
      <c r="Q10"/>
    </row>
    <row r="11" spans="1:17" ht="20.25">
      <c r="A11" s="10" t="s">
        <v>10</v>
      </c>
      <c r="B11" s="11">
        <v>277799.71000000002</v>
      </c>
      <c r="C11" s="11">
        <v>61115.93</v>
      </c>
      <c r="D11" s="11">
        <v>2976</v>
      </c>
      <c r="E11" s="11">
        <v>0</v>
      </c>
      <c r="F11" s="11">
        <v>294931.46999999997</v>
      </c>
      <c r="G11" s="11">
        <v>0</v>
      </c>
      <c r="H11" s="11">
        <v>0</v>
      </c>
      <c r="I11" s="11">
        <f>707.96-75.67</f>
        <v>632.29000000000008</v>
      </c>
      <c r="J11" s="11">
        <v>682.57</v>
      </c>
      <c r="K11" s="11">
        <v>191.61</v>
      </c>
      <c r="L11" s="11">
        <v>0</v>
      </c>
      <c r="M11" s="12">
        <f t="shared" si="0"/>
        <v>638329.57999999996</v>
      </c>
      <c r="N11"/>
      <c r="O11"/>
      <c r="P11"/>
      <c r="Q11"/>
    </row>
    <row r="12" spans="1:17" ht="20.25">
      <c r="A12" s="10" t="s">
        <v>11</v>
      </c>
      <c r="B12" s="11">
        <v>329997.34999999998</v>
      </c>
      <c r="C12" s="11">
        <v>73011.25</v>
      </c>
      <c r="D12" s="11">
        <v>24094.68</v>
      </c>
      <c r="E12" s="11">
        <v>14420</v>
      </c>
      <c r="F12" s="11">
        <v>11347.81</v>
      </c>
      <c r="G12" s="11">
        <v>0</v>
      </c>
      <c r="H12" s="11">
        <v>0</v>
      </c>
      <c r="I12" s="11">
        <f>556.62-75.67</f>
        <v>480.95</v>
      </c>
      <c r="J12" s="11">
        <v>554.79</v>
      </c>
      <c r="K12" s="11">
        <v>191.61</v>
      </c>
      <c r="L12" s="11">
        <v>848</v>
      </c>
      <c r="M12" s="12">
        <f t="shared" si="0"/>
        <v>454946.43999999994</v>
      </c>
      <c r="N12"/>
      <c r="O12"/>
      <c r="P12"/>
      <c r="Q12"/>
    </row>
    <row r="13" spans="1:17" ht="20.25">
      <c r="A13" s="10" t="s">
        <v>12</v>
      </c>
      <c r="B13" s="11">
        <v>156299.03</v>
      </c>
      <c r="C13" s="11">
        <v>34385.79</v>
      </c>
      <c r="D13" s="11">
        <v>4008</v>
      </c>
      <c r="E13" s="11">
        <v>0</v>
      </c>
      <c r="F13" s="11">
        <v>3141.83</v>
      </c>
      <c r="G13" s="11">
        <v>3380.15</v>
      </c>
      <c r="H13" s="11">
        <v>0</v>
      </c>
      <c r="I13" s="11">
        <f>3442.83-75.67</f>
        <v>3367.16</v>
      </c>
      <c r="J13" s="11">
        <v>1436</v>
      </c>
      <c r="K13" s="11">
        <v>383.22</v>
      </c>
      <c r="L13" s="11">
        <v>0</v>
      </c>
      <c r="M13" s="12">
        <f t="shared" si="0"/>
        <v>206401.18</v>
      </c>
      <c r="N13"/>
      <c r="O13"/>
      <c r="P13"/>
      <c r="Q13"/>
    </row>
    <row r="14" spans="1:17" ht="20.25">
      <c r="A14" s="10" t="s">
        <v>13</v>
      </c>
      <c r="B14" s="11">
        <v>440521.61</v>
      </c>
      <c r="C14" s="11">
        <v>96961.74</v>
      </c>
      <c r="D14" s="11">
        <v>816</v>
      </c>
      <c r="E14" s="11">
        <v>0</v>
      </c>
      <c r="F14" s="11">
        <v>520</v>
      </c>
      <c r="G14" s="11">
        <v>43631.38</v>
      </c>
      <c r="H14" s="11">
        <v>31019.21</v>
      </c>
      <c r="I14" s="11">
        <f>1929.39-75.67</f>
        <v>1853.72</v>
      </c>
      <c r="J14" s="11">
        <v>1481.56</v>
      </c>
      <c r="K14" s="11">
        <v>766.44</v>
      </c>
      <c r="L14" s="11">
        <v>0</v>
      </c>
      <c r="M14" s="12">
        <f t="shared" si="0"/>
        <v>617571.65999999992</v>
      </c>
      <c r="N14"/>
      <c r="O14"/>
      <c r="P14"/>
      <c r="Q14"/>
    </row>
    <row r="15" spans="1:17" ht="20.25">
      <c r="A15" s="10" t="s">
        <v>14</v>
      </c>
      <c r="B15" s="11">
        <v>391107.13</v>
      </c>
      <c r="C15" s="11">
        <v>90686.81</v>
      </c>
      <c r="D15" s="11">
        <v>4225.92</v>
      </c>
      <c r="E15" s="11">
        <v>17400</v>
      </c>
      <c r="F15" s="11">
        <v>707.08</v>
      </c>
      <c r="G15" s="11">
        <v>4132.2700000000004</v>
      </c>
      <c r="H15" s="11">
        <v>16555.75</v>
      </c>
      <c r="I15" s="11">
        <f>1701.72-75.67</f>
        <v>1626.05</v>
      </c>
      <c r="J15" s="11">
        <v>1857.59</v>
      </c>
      <c r="K15" s="11">
        <v>383.22</v>
      </c>
      <c r="L15" s="11">
        <v>0</v>
      </c>
      <c r="M15" s="12">
        <f t="shared" si="0"/>
        <v>528681.81999999995</v>
      </c>
      <c r="N15"/>
      <c r="O15"/>
      <c r="P15"/>
      <c r="Q15"/>
    </row>
    <row r="16" spans="1:17" ht="20.25">
      <c r="A16" s="10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0"/>
        <v>0</v>
      </c>
      <c r="N16"/>
      <c r="O16"/>
      <c r="P16"/>
      <c r="Q16"/>
    </row>
    <row r="17" spans="1:17" ht="20.25">
      <c r="A17" s="10" t="s">
        <v>1</v>
      </c>
      <c r="B17" s="15">
        <f>SUM(B5:B16)</f>
        <v>3839693.7899999996</v>
      </c>
      <c r="C17" s="15">
        <f t="shared" ref="C17:L17" si="1">SUM(C5:C16)</f>
        <v>850710.29</v>
      </c>
      <c r="D17" s="15">
        <f t="shared" si="1"/>
        <v>89150.900000000009</v>
      </c>
      <c r="E17" s="15">
        <f t="shared" si="1"/>
        <v>38157.520000000004</v>
      </c>
      <c r="F17" s="15">
        <f t="shared" si="1"/>
        <v>331290</v>
      </c>
      <c r="G17" s="15">
        <f t="shared" si="1"/>
        <v>105294.35</v>
      </c>
      <c r="H17" s="15">
        <f t="shared" si="1"/>
        <v>128087.75999999998</v>
      </c>
      <c r="I17" s="15">
        <f t="shared" si="1"/>
        <v>12500.839999999998</v>
      </c>
      <c r="J17" s="15">
        <f t="shared" si="1"/>
        <v>17147.079999999998</v>
      </c>
      <c r="K17" s="15">
        <f t="shared" si="1"/>
        <v>2682.54</v>
      </c>
      <c r="L17" s="15">
        <f t="shared" si="1"/>
        <v>2848</v>
      </c>
      <c r="M17" s="13">
        <f>SUM(M5:M16)</f>
        <v>5417563.0700000003</v>
      </c>
      <c r="N17" s="1"/>
      <c r="O17"/>
      <c r="P17"/>
      <c r="Q17"/>
    </row>
    <row r="18" spans="1:17" ht="2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0.25">
      <c r="A20" s="6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1">
    <mergeCell ref="A2:N2"/>
  </mergeCells>
  <phoneticPr fontId="0" type="noConversion"/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2020-07-31T07:48:40Z</cp:lastPrinted>
  <dcterms:created xsi:type="dcterms:W3CDTF">2016-03-03T13:30:16Z</dcterms:created>
  <dcterms:modified xsi:type="dcterms:W3CDTF">2020-12-10T14:12:55Z</dcterms:modified>
</cp:coreProperties>
</file>